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Лист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<sst xmlns="http://schemas.openxmlformats.org/spreadsheetml/2006/main" count="26" uniqueCount="26">
  <si>
    <t xml:space="preserve">Сводная информация по открытым бюджетам  за 2023 год </t>
  </si>
  <si>
    <t>в тыс.тенге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</si>
  <si>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</si>
  <si>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</si>
  <si>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</si>
  <si>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</si>
  <si>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</si>
  <si>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</si>
  <si>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</si>
  <si>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</si>
  <si>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</si>
  <si>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</si>
  <si>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</si>
  <si>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</si>
  <si>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</si>
  <si>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</si>
  <si>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</si>
  <si>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</si>
  <si>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</si>
  <si>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</si>
  <si>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</si>
  <si>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Зареченская основная школа</t>
  </si>
  <si>
    <t>ИТОГО:</t>
  </si>
  <si>
    <t>тыс.т.</t>
  </si>
  <si>
    <t xml:space="preserve">Руководитель </t>
  </si>
  <si>
    <t>Нурова Д.Ш.</t>
  </si>
</sst>
</file>

<file path=xl/styles.xml><?xml version="1.0" encoding="utf-8"?>
<styleSheet xmlns="http://schemas.openxmlformats.org/spreadsheetml/2006/main">
  <numFmts count="8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#\ ##0.0"/>
    <numFmt numFmtId="180" formatCode="_-* #\.##0.00_-;\-* #\.##0.00_-;_-* &quot;-&quot;??_-;_-@_-"/>
    <numFmt numFmtId="181" formatCode="[$-419]General"/>
    <numFmt numFmtId="182" formatCode="#\ ##0"/>
    <numFmt numFmtId="183" formatCode="dd\.mm\.yyyy"/>
  </numFmts>
  <fonts count="3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sz val="12"/>
      <color rgb="FF000000"/>
      <name val="Tahoma"/>
      <charset val="204"/>
    </font>
    <font>
      <sz val="12"/>
      <color rgb="FFFF0000"/>
      <name val="Times New Roman"/>
      <charset val="204"/>
    </font>
    <font>
      <b/>
      <sz val="12"/>
      <color rgb="FF000000"/>
      <name val="Tahoma"/>
      <charset val="204"/>
    </font>
    <font>
      <b/>
      <sz val="12"/>
      <color rgb="FFFF0000"/>
      <name val="Times New Roman"/>
      <charset val="204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sz val="12"/>
      <color theme="1"/>
      <name val="Calibri"/>
      <charset val="204"/>
      <scheme val="minor"/>
    </font>
    <font>
      <sz val="12"/>
      <name val="Calibri"/>
      <charset val="134"/>
      <scheme val="minor"/>
    </font>
    <font>
      <b/>
      <sz val="12"/>
      <color rgb="FFFF0000"/>
      <name val="Calibri"/>
      <charset val="204"/>
      <scheme val="minor"/>
    </font>
    <font>
      <sz val="12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13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5" borderId="1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35" fillId="26" borderId="18" applyNumberFormat="0" applyAlignment="0" applyProtection="0">
      <alignment vertical="center"/>
    </xf>
    <xf numFmtId="0" fontId="34" fillId="23" borderId="12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181" fontId="24" fillId="0" borderId="0" applyBorder="0" applyProtection="0"/>
  </cellStyleXfs>
  <cellXfs count="95">
    <xf numFmtId="0" fontId="0" fillId="0" borderId="0" xfId="0"/>
    <xf numFmtId="0" fontId="0" fillId="2" borderId="0" xfId="0" applyFill="1"/>
    <xf numFmtId="0" fontId="1" fillId="2" borderId="0" xfId="0" applyFont="1" applyFill="1"/>
    <xf numFmtId="179" fontId="0" fillId="0" borderId="0" xfId="0" applyNumberFormat="1"/>
    <xf numFmtId="18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82" fontId="0" fillId="2" borderId="0" xfId="0" applyNumberForma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9" fontId="6" fillId="0" borderId="3" xfId="0" applyNumberFormat="1" applyFont="1" applyBorder="1" applyAlignment="1">
      <alignment horizontal="center"/>
    </xf>
    <xf numFmtId="182" fontId="6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82" fontId="6" fillId="2" borderId="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82" fontId="6" fillId="2" borderId="4" xfId="0" applyNumberFormat="1" applyFont="1" applyFill="1" applyBorder="1" applyAlignment="1">
      <alignment horizontal="center" vertical="center" wrapText="1"/>
    </xf>
    <xf numFmtId="181" fontId="7" fillId="2" borderId="5" xfId="49" applyFont="1" applyFill="1" applyBorder="1" applyAlignment="1">
      <alignment horizontal="center" vertical="center" wrapText="1"/>
    </xf>
    <xf numFmtId="181" fontId="8" fillId="2" borderId="6" xfId="49" applyFont="1" applyFill="1" applyBorder="1" applyAlignment="1">
      <alignment vertical="top" wrapText="1"/>
    </xf>
    <xf numFmtId="179" fontId="8" fillId="2" borderId="4" xfId="49" applyNumberFormat="1" applyFont="1" applyFill="1" applyBorder="1" applyAlignment="1">
      <alignment vertical="top" wrapText="1"/>
    </xf>
    <xf numFmtId="182" fontId="5" fillId="2" borderId="7" xfId="0" applyNumberFormat="1" applyFont="1" applyFill="1" applyBorder="1" applyAlignment="1">
      <alignment horizontal="center"/>
    </xf>
    <xf numFmtId="181" fontId="9" fillId="2" borderId="5" xfId="49" applyFont="1" applyFill="1" applyBorder="1" applyAlignment="1">
      <alignment horizontal="center" vertical="center" wrapText="1"/>
    </xf>
    <xf numFmtId="181" fontId="10" fillId="2" borderId="6" xfId="49" applyFont="1" applyFill="1" applyBorder="1" applyAlignment="1"/>
    <xf numFmtId="179" fontId="10" fillId="2" borderId="4" xfId="49" applyNumberFormat="1" applyFont="1" applyFill="1" applyBorder="1" applyAlignment="1"/>
    <xf numFmtId="182" fontId="11" fillId="2" borderId="4" xfId="0" applyNumberFormat="1" applyFont="1" applyFill="1" applyBorder="1" applyAlignment="1">
      <alignment horizontal="center"/>
    </xf>
    <xf numFmtId="0" fontId="5" fillId="2" borderId="0" xfId="0" applyFont="1" applyFill="1"/>
    <xf numFmtId="179" fontId="5" fillId="2" borderId="0" xfId="0" applyNumberFormat="1" applyFont="1" applyFill="1"/>
    <xf numFmtId="182" fontId="5" fillId="2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179" fontId="13" fillId="0" borderId="0" xfId="0" applyNumberFormat="1" applyFont="1"/>
    <xf numFmtId="182" fontId="13" fillId="2" borderId="0" xfId="0" applyNumberFormat="1" applyFont="1" applyFill="1" applyAlignment="1">
      <alignment horizontal="center"/>
    </xf>
    <xf numFmtId="179" fontId="12" fillId="0" borderId="0" xfId="0" applyNumberFormat="1" applyFont="1"/>
    <xf numFmtId="182" fontId="12" fillId="2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179" fontId="6" fillId="0" borderId="0" xfId="0" applyNumberFormat="1" applyFont="1"/>
    <xf numFmtId="182" fontId="6" fillId="2" borderId="0" xfId="0" applyNumberFormat="1" applyFont="1" applyFill="1" applyAlignment="1">
      <alignment horizontal="center"/>
    </xf>
    <xf numFmtId="179" fontId="5" fillId="0" borderId="0" xfId="0" applyNumberFormat="1" applyFont="1"/>
    <xf numFmtId="0" fontId="2" fillId="2" borderId="0" xfId="0" applyFont="1" applyFill="1" applyAlignment="1">
      <alignment horizontal="center"/>
    </xf>
    <xf numFmtId="18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83" fontId="4" fillId="2" borderId="0" xfId="0" applyNumberFormat="1" applyFont="1" applyFill="1" applyBorder="1" applyAlignment="1">
      <alignment horizontal="center"/>
    </xf>
    <xf numFmtId="182" fontId="6" fillId="2" borderId="8" xfId="0" applyNumberFormat="1" applyFont="1" applyFill="1" applyBorder="1" applyAlignment="1">
      <alignment horizontal="center" vertical="center" wrapText="1"/>
    </xf>
    <xf numFmtId="182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82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top" wrapText="1"/>
    </xf>
    <xf numFmtId="182" fontId="1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8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82" fontId="0" fillId="3" borderId="0" xfId="0" applyNumberForma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82" fontId="1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82" fontId="14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82" fontId="14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2" borderId="4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182" fontId="5" fillId="2" borderId="4" xfId="0" applyNumberFormat="1" applyFont="1" applyFill="1" applyBorder="1" applyAlignment="1">
      <alignment horizontal="center" vertical="center" wrapText="1"/>
    </xf>
    <xf numFmtId="179" fontId="0" fillId="2" borderId="4" xfId="0" applyNumberFormat="1" applyFill="1" applyBorder="1" applyAlignment="1">
      <alignment horizontal="center"/>
    </xf>
    <xf numFmtId="182" fontId="0" fillId="2" borderId="4" xfId="0" applyNumberFormat="1" applyFill="1" applyBorder="1"/>
    <xf numFmtId="182" fontId="5" fillId="2" borderId="0" xfId="0" applyNumberFormat="1" applyFont="1" applyFill="1" applyAlignment="1">
      <alignment horizontal="center" vertical="center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Excel Built-in Normal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BilimBook\Desktop\&#1054;&#1090;&#1082;&#1088;&#1099;&#1090;&#1099;&#1077;%20&#1073;&#1102;&#1076;&#1078;&#1077;&#1090;&#1099;%202022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BilimBook\Desktop\&#1058;&#1040;&#1056;&#1048;&#1060;&#1048;&#1050;&#1040;&#1062;&#1048;&#1071;%202023&#1075;&#1075;\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44">
          <cell r="J44">
            <v>5387875.13305997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5">
          <cell r="L45">
            <v>85703.7182902837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tabSelected="1" workbookViewId="0">
      <selection activeCell="B9" sqref="B9:W9"/>
    </sheetView>
  </sheetViews>
  <sheetFormatPr defaultColWidth="9" defaultRowHeight="15"/>
  <cols>
    <col min="1" max="1" width="4.57142857142857" customWidth="1"/>
    <col min="2" max="2" width="35.4285714285714" customWidth="1"/>
    <col min="3" max="3" width="15.7142857142857" style="3" hidden="1" customWidth="1"/>
    <col min="4" max="4" width="12.7142857142857" style="3" hidden="1" customWidth="1"/>
    <col min="5" max="5" width="10.5714285714286" style="3" hidden="1" customWidth="1"/>
    <col min="6" max="6" width="1" style="3" hidden="1" customWidth="1"/>
    <col min="7" max="8" width="13.7142857142857" style="4" customWidth="1"/>
    <col min="9" max="9" width="13.1428571428571" style="4" customWidth="1"/>
    <col min="10" max="11" width="14.4285714285714" style="4" customWidth="1"/>
    <col min="12" max="12" width="15.7142857142857" style="4" customWidth="1"/>
    <col min="13" max="13" width="12.1428571428571" style="5" customWidth="1"/>
    <col min="14" max="15" width="12.2857142857143" style="6" customWidth="1"/>
    <col min="16" max="16" width="12" style="6" customWidth="1"/>
    <col min="17" max="17" width="0.285714285714286" style="6" hidden="1" customWidth="1"/>
    <col min="18" max="18" width="10.5714285714286" style="6" customWidth="1"/>
    <col min="19" max="19" width="10.7142857142857" style="6" hidden="1" customWidth="1"/>
    <col min="20" max="20" width="17.8571428571429" style="7" customWidth="1"/>
    <col min="21" max="21" width="15" customWidth="1"/>
    <col min="22" max="22" width="9.14285714285714" hidden="1" customWidth="1"/>
    <col min="23" max="23" width="20.8571428571429" customWidth="1"/>
  </cols>
  <sheetData>
    <row r="1" ht="20.25" spans="1:19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45"/>
      <c r="L1" s="46"/>
      <c r="M1" s="47"/>
      <c r="N1" s="45"/>
      <c r="O1" s="45"/>
      <c r="P1" s="45"/>
      <c r="Q1" s="45"/>
      <c r="R1" s="45"/>
      <c r="S1" s="45"/>
    </row>
    <row r="2" spans="2:2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8">
        <v>45001</v>
      </c>
      <c r="Q2" s="73"/>
      <c r="R2" s="73"/>
      <c r="S2" s="73"/>
      <c r="T2" s="74"/>
      <c r="U2" t="s">
        <v>1</v>
      </c>
    </row>
    <row r="3" ht="15.75" spans="1:23">
      <c r="A3" s="11" t="s">
        <v>2</v>
      </c>
      <c r="B3" s="12" t="s">
        <v>3</v>
      </c>
      <c r="C3" s="13"/>
      <c r="D3" s="13"/>
      <c r="E3" s="13"/>
      <c r="F3" s="13"/>
      <c r="G3" s="14" t="s">
        <v>4</v>
      </c>
      <c r="H3" s="14" t="s">
        <v>5</v>
      </c>
      <c r="I3" s="49"/>
      <c r="J3" s="50"/>
      <c r="K3" s="49" t="s">
        <v>6</v>
      </c>
      <c r="L3" s="51" t="s">
        <v>7</v>
      </c>
      <c r="M3" s="52"/>
      <c r="N3" s="52"/>
      <c r="O3" s="52"/>
      <c r="P3" s="53"/>
      <c r="Q3" s="75"/>
      <c r="R3" s="76" t="s">
        <v>8</v>
      </c>
      <c r="S3" s="76"/>
      <c r="T3" s="77" t="s">
        <v>9</v>
      </c>
      <c r="U3" s="78" t="s">
        <v>10</v>
      </c>
      <c r="W3" s="79"/>
    </row>
    <row r="4" ht="2.25" customHeight="1" spans="1:23">
      <c r="A4" s="15"/>
      <c r="B4" s="16"/>
      <c r="C4" s="16"/>
      <c r="D4" s="16"/>
      <c r="E4" s="16"/>
      <c r="F4" s="16"/>
      <c r="G4" s="16"/>
      <c r="H4" s="16"/>
      <c r="I4" s="16"/>
      <c r="J4" s="18"/>
      <c r="K4" s="18"/>
      <c r="L4" s="54"/>
      <c r="M4" s="55"/>
      <c r="N4" s="54"/>
      <c r="O4" s="54"/>
      <c r="P4" s="54"/>
      <c r="Q4" s="80"/>
      <c r="R4" s="81"/>
      <c r="S4" s="81"/>
      <c r="T4" s="82"/>
      <c r="U4" s="83"/>
      <c r="W4" s="79"/>
    </row>
    <row r="5" hidden="1" customHeight="1" spans="1:23">
      <c r="A5" s="15"/>
      <c r="B5" s="16"/>
      <c r="C5" s="17"/>
      <c r="D5" s="17"/>
      <c r="E5" s="17"/>
      <c r="F5" s="17"/>
      <c r="G5" s="18"/>
      <c r="H5" s="18"/>
      <c r="I5" s="18"/>
      <c r="J5" s="18"/>
      <c r="K5" s="18"/>
      <c r="L5" s="54"/>
      <c r="M5" s="55"/>
      <c r="N5" s="54"/>
      <c r="O5" s="54"/>
      <c r="P5" s="54"/>
      <c r="Q5" s="80"/>
      <c r="R5" s="81"/>
      <c r="S5" s="81"/>
      <c r="T5" s="82"/>
      <c r="U5" s="83"/>
      <c r="W5" s="79"/>
    </row>
    <row r="6" ht="30" customHeight="1" spans="1:23">
      <c r="A6" s="19"/>
      <c r="B6" s="20"/>
      <c r="C6" s="21"/>
      <c r="D6" s="21" t="s">
        <v>11</v>
      </c>
      <c r="E6" s="21"/>
      <c r="F6" s="21"/>
      <c r="G6" s="22" t="s">
        <v>12</v>
      </c>
      <c r="H6" s="22" t="s">
        <v>13</v>
      </c>
      <c r="I6" s="22"/>
      <c r="J6" s="22"/>
      <c r="K6" s="18"/>
      <c r="L6" s="56" t="s">
        <v>14</v>
      </c>
      <c r="M6" s="56"/>
      <c r="N6" s="56"/>
      <c r="O6" s="56"/>
      <c r="P6" s="57" t="s">
        <v>15</v>
      </c>
      <c r="Q6" s="80"/>
      <c r="R6" s="81"/>
      <c r="S6" s="81"/>
      <c r="T6" s="82"/>
      <c r="U6" s="83"/>
      <c r="W6" s="79"/>
    </row>
    <row r="7" ht="53.25" customHeight="1" spans="1:23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16</v>
      </c>
      <c r="H7" s="22">
        <v>121</v>
      </c>
      <c r="I7" s="22">
        <v>122</v>
      </c>
      <c r="J7" s="22">
        <v>124</v>
      </c>
      <c r="K7" s="58"/>
      <c r="L7" s="22" t="s">
        <v>17</v>
      </c>
      <c r="M7" s="59" t="s">
        <v>18</v>
      </c>
      <c r="N7" s="60" t="s">
        <v>19</v>
      </c>
      <c r="O7" s="60" t="s">
        <v>20</v>
      </c>
      <c r="P7" s="61"/>
      <c r="Q7" s="84"/>
      <c r="R7" s="85"/>
      <c r="S7" s="85"/>
      <c r="T7" s="86"/>
      <c r="U7" s="87"/>
      <c r="W7" s="88"/>
    </row>
    <row r="8" s="1" customFormat="1" ht="15.75" customHeight="1" spans="1:23">
      <c r="A8" s="23">
        <v>41</v>
      </c>
      <c r="B8" s="24" t="s">
        <v>21</v>
      </c>
      <c r="C8" s="25">
        <f>'[1]Свод '!$J$44/1000</f>
        <v>5387.87513305997</v>
      </c>
      <c r="D8" s="25">
        <f>(C8-C8*10%)*6%</f>
        <v>290.945257185239</v>
      </c>
      <c r="E8" s="25">
        <f>(C8-C8*10%)*3.5%</f>
        <v>169.718066691389</v>
      </c>
      <c r="F8" s="25">
        <f>C8*2%</f>
        <v>107.757502661199</v>
      </c>
      <c r="G8" s="26">
        <f>'[2]Свод '!$L$45</f>
        <v>85703.7182902837</v>
      </c>
      <c r="H8" s="26">
        <f>(G8-G8*10%)*6%</f>
        <v>4628.00078767532</v>
      </c>
      <c r="I8" s="26">
        <f>(G8-G8*10%)*3.5%</f>
        <v>2699.66712614394</v>
      </c>
      <c r="J8" s="26">
        <f>G8*3%</f>
        <v>2571.11154870851</v>
      </c>
      <c r="K8" s="26">
        <f>G8+H8+I8+J8</f>
        <v>95602.4977528115</v>
      </c>
      <c r="L8" s="62">
        <v>519</v>
      </c>
      <c r="M8" s="63">
        <f>283+13</f>
        <v>296</v>
      </c>
      <c r="N8" s="64">
        <v>359.8</v>
      </c>
      <c r="O8" s="65"/>
      <c r="P8" s="66"/>
      <c r="Q8" s="89"/>
      <c r="R8" s="90">
        <v>180</v>
      </c>
      <c r="S8" s="90"/>
      <c r="T8" s="91">
        <f>K8+L8+M8+N8+O8+Q8+P8+R8+S8</f>
        <v>96957.2977528115</v>
      </c>
      <c r="U8" s="92">
        <f>T8/4</f>
        <v>24239.3244382029</v>
      </c>
      <c r="W8" s="93"/>
    </row>
    <row r="9" s="2" customFormat="1" ht="15.75" spans="1:23">
      <c r="A9" s="27"/>
      <c r="B9" s="28" t="s">
        <v>22</v>
      </c>
      <c r="C9" s="29">
        <f>SUM(C8:C8)</f>
        <v>5387.87513305997</v>
      </c>
      <c r="D9" s="25">
        <f>(C9-C9*10%)*6%</f>
        <v>290.945257185239</v>
      </c>
      <c r="E9" s="25">
        <f>(C9-C9*10%)*3.5%</f>
        <v>169.718066691389</v>
      </c>
      <c r="F9" s="25">
        <f>C9*2%</f>
        <v>107.757502661199</v>
      </c>
      <c r="G9" s="30">
        <f>SUM(G8:G8)</f>
        <v>85703.7182902837</v>
      </c>
      <c r="H9" s="30">
        <f>SUM(H8:H8)</f>
        <v>4628.00078767532</v>
      </c>
      <c r="I9" s="30">
        <f>SUM(I8:I8)</f>
        <v>2699.66712614394</v>
      </c>
      <c r="J9" s="30">
        <f>SUM(J8:J8)</f>
        <v>2571.11154870851</v>
      </c>
      <c r="K9" s="26">
        <f>G9+H9+I9+J9</f>
        <v>95602.4977528115</v>
      </c>
      <c r="L9" s="30">
        <f>SUM(L8:L8)</f>
        <v>519</v>
      </c>
      <c r="M9" s="30">
        <f>SUM(M8:M8)</f>
        <v>296</v>
      </c>
      <c r="N9" s="30">
        <f>SUM(N8:N8)</f>
        <v>359.8</v>
      </c>
      <c r="O9" s="30">
        <f>SUM(O8:O8)</f>
        <v>0</v>
      </c>
      <c r="P9" s="30">
        <f>SUM(P8:P8)</f>
        <v>0</v>
      </c>
      <c r="Q9" s="30"/>
      <c r="R9" s="30">
        <f>SUM(R8:R8)</f>
        <v>180</v>
      </c>
      <c r="S9" s="30"/>
      <c r="T9" s="91">
        <f>K9+L9+M9+N9+O9+Q9+P9+R9+S9</f>
        <v>96957.2977528115</v>
      </c>
      <c r="U9" s="92">
        <f t="shared" ref="U9" si="0">T9/4</f>
        <v>24239.3244382029</v>
      </c>
      <c r="W9" s="93"/>
    </row>
    <row r="10" s="1" customFormat="1" ht="15.75" spans="1:20">
      <c r="A10" s="31"/>
      <c r="B10" s="31"/>
      <c r="C10" s="32"/>
      <c r="D10" s="32"/>
      <c r="E10" s="32"/>
      <c r="F10" s="32"/>
      <c r="G10" s="33"/>
      <c r="H10" s="33"/>
      <c r="I10" s="33"/>
      <c r="J10" s="33"/>
      <c r="K10" s="33"/>
      <c r="L10" s="67"/>
      <c r="M10" s="67"/>
      <c r="N10" s="68"/>
      <c r="O10" s="69"/>
      <c r="P10" s="68"/>
      <c r="Q10" s="68"/>
      <c r="R10" s="68"/>
      <c r="S10" s="68"/>
      <c r="T10" s="94" t="s">
        <v>23</v>
      </c>
    </row>
    <row r="11" ht="18.75" spans="1:20">
      <c r="A11" s="34"/>
      <c r="B11" s="35" t="s">
        <v>24</v>
      </c>
      <c r="C11" s="36"/>
      <c r="D11" s="36"/>
      <c r="E11" s="36"/>
      <c r="F11" s="36"/>
      <c r="G11" s="37"/>
      <c r="H11" s="37"/>
      <c r="I11" s="37" t="s">
        <v>25</v>
      </c>
      <c r="J11" s="37"/>
      <c r="K11" s="33"/>
      <c r="L11" s="33"/>
      <c r="M11" s="70"/>
      <c r="N11" s="68"/>
      <c r="O11" s="68"/>
      <c r="P11" s="68"/>
      <c r="Q11" s="68"/>
      <c r="R11" s="68"/>
      <c r="S11" s="68"/>
      <c r="T11" s="94"/>
    </row>
    <row r="12" ht="18.75" spans="1:20">
      <c r="A12" s="34"/>
      <c r="B12" s="34"/>
      <c r="C12" s="38"/>
      <c r="D12" s="38"/>
      <c r="E12" s="38"/>
      <c r="F12" s="38"/>
      <c r="G12" s="39"/>
      <c r="H12" s="39"/>
      <c r="I12" s="39"/>
      <c r="J12" s="39"/>
      <c r="K12" s="33"/>
      <c r="L12" s="33"/>
      <c r="M12" s="71"/>
      <c r="N12" s="33"/>
      <c r="O12" s="68"/>
      <c r="P12" s="68"/>
      <c r="Q12" s="68"/>
      <c r="R12" s="68"/>
      <c r="S12" s="68"/>
      <c r="T12" s="94"/>
    </row>
    <row r="13" ht="15.75" spans="1:20">
      <c r="A13" s="40"/>
      <c r="B13" s="41"/>
      <c r="C13" s="42"/>
      <c r="D13" s="42"/>
      <c r="E13" s="42"/>
      <c r="F13" s="42"/>
      <c r="G13" s="43"/>
      <c r="H13" s="43"/>
      <c r="I13" s="43"/>
      <c r="J13" s="43"/>
      <c r="K13" s="43"/>
      <c r="L13" s="43"/>
      <c r="M13" s="70"/>
      <c r="N13" s="68"/>
      <c r="O13" s="68"/>
      <c r="P13" s="68"/>
      <c r="Q13" s="68"/>
      <c r="R13" s="68"/>
      <c r="S13" s="68"/>
      <c r="T13" s="94"/>
    </row>
    <row r="14" ht="15.75" spans="1:20">
      <c r="A14" s="40"/>
      <c r="B14" s="41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71"/>
      <c r="N14" s="68"/>
      <c r="O14" s="68"/>
      <c r="P14" s="68"/>
      <c r="Q14" s="68"/>
      <c r="R14" s="68"/>
      <c r="S14" s="68"/>
      <c r="T14" s="94"/>
    </row>
    <row r="15" ht="15.75" spans="1:20">
      <c r="A15" s="40"/>
      <c r="B15" s="40"/>
      <c r="C15" s="44"/>
      <c r="D15" s="44"/>
      <c r="E15" s="44"/>
      <c r="F15" s="44"/>
      <c r="G15" s="33"/>
      <c r="H15" s="33"/>
      <c r="I15" s="33"/>
      <c r="J15" s="33"/>
      <c r="K15" s="33"/>
      <c r="L15" s="33"/>
      <c r="M15" s="70"/>
      <c r="N15" s="68"/>
      <c r="O15" s="68"/>
      <c r="P15" s="68"/>
      <c r="Q15" s="68"/>
      <c r="R15" s="68"/>
      <c r="S15" s="68"/>
      <c r="T15" s="94"/>
    </row>
    <row r="16" spans="13:13">
      <c r="M16" s="72"/>
    </row>
    <row r="17" spans="13:13">
      <c r="M17" s="72"/>
    </row>
  </sheetData>
  <mergeCells count="16">
    <mergeCell ref="B1:J1"/>
    <mergeCell ref="B2:O2"/>
    <mergeCell ref="H3:J3"/>
    <mergeCell ref="L3:P3"/>
    <mergeCell ref="B4:I4"/>
    <mergeCell ref="D6:F6"/>
    <mergeCell ref="H6:J6"/>
    <mergeCell ref="L6:O6"/>
    <mergeCell ref="K3:K7"/>
    <mergeCell ref="P6:P7"/>
    <mergeCell ref="Q3:Q7"/>
    <mergeCell ref="R3:R7"/>
    <mergeCell ref="S3:S7"/>
    <mergeCell ref="T3:T7"/>
    <mergeCell ref="U3:U7"/>
    <mergeCell ref="W3:W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Ппользователь</cp:lastModifiedBy>
  <dcterms:created xsi:type="dcterms:W3CDTF">2006-09-16T00:00:00Z</dcterms:created>
  <dcterms:modified xsi:type="dcterms:W3CDTF">2023-03-17T06:04:43Z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E66DF206C660411A814292E9001A71AD</vt:lpwstr>
  </property>
  <property fmtid="{D5CDD505-2E9C-101B-9397-08002B2CF9AE}" pid="3" name="KSOProductBuildVer">
    <vt:lpwstr>1049-11.2.0.11417</vt:lpwstr>
  </property>
</Properties>
</file>